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80" firstSheet="3" activeTab="3"/>
  </bookViews>
  <sheets>
    <sheet name="Sheet2" sheetId="1" r:id="rId1"/>
    <sheet name="Sheet1" sheetId="2" r:id="rId2"/>
    <sheet name="Sheet3" sheetId="3" r:id="rId3"/>
    <sheet name="2021年" sheetId="4" r:id="rId4"/>
  </sheets>
  <definedNames>
    <definedName name="_xlnm.Print_Titles" localSheetId="3">'2021年'!$2:$4</definedName>
  </definedNames>
  <calcPr fullCalcOnLoad="1"/>
</workbook>
</file>

<file path=xl/sharedStrings.xml><?xml version="1.0" encoding="utf-8"?>
<sst xmlns="http://schemas.openxmlformats.org/spreadsheetml/2006/main" count="94" uniqueCount="55">
  <si>
    <t>2006年滞后本科毕业生部分：</t>
  </si>
  <si>
    <t>院系</t>
  </si>
  <si>
    <t>完全符合授予学位条件人数</t>
  </si>
  <si>
    <t>完全不符合授予学位人数</t>
  </si>
  <si>
    <t>备注</t>
  </si>
  <si>
    <t>财税系</t>
  </si>
  <si>
    <t>管理学院</t>
  </si>
  <si>
    <t>化学化工学院</t>
  </si>
  <si>
    <t>教育学院</t>
  </si>
  <si>
    <t>旅游学院</t>
  </si>
  <si>
    <t>商学院</t>
  </si>
  <si>
    <t>数学系</t>
  </si>
  <si>
    <t>外国语学院</t>
  </si>
  <si>
    <t>物理系</t>
  </si>
  <si>
    <t>信息科学与工程学院</t>
  </si>
  <si>
    <t>艺术学院</t>
  </si>
  <si>
    <t>新闻与传播学院</t>
  </si>
  <si>
    <t>中文系</t>
  </si>
  <si>
    <t>政法系</t>
  </si>
  <si>
    <t>合计</t>
  </si>
  <si>
    <t>2006年应届本科毕业生部分：</t>
  </si>
  <si>
    <t>由于违纪但符合授予学位要求人数</t>
  </si>
  <si>
    <t>绩点不足，考取研究生</t>
  </si>
  <si>
    <t>历史系</t>
  </si>
  <si>
    <t>生物与食品科学学院</t>
  </si>
  <si>
    <t>申请滞后人数</t>
  </si>
  <si>
    <t>取得毕业资格</t>
  </si>
  <si>
    <t>取得学位资格</t>
  </si>
  <si>
    <r>
      <t>附件6：</t>
    </r>
    <r>
      <rPr>
        <b/>
        <sz val="12"/>
        <rFont val="宋体"/>
        <family val="0"/>
      </rPr>
      <t xml:space="preserve">                               </t>
    </r>
    <r>
      <rPr>
        <sz val="12"/>
        <rFont val="宋体"/>
        <family val="0"/>
      </rPr>
      <t>*******</t>
    </r>
    <r>
      <rPr>
        <b/>
        <sz val="18"/>
        <rFont val="宋体"/>
        <family val="0"/>
      </rPr>
      <t>学院2022年应往届本科毕业生授予学位情况统计表</t>
    </r>
  </si>
  <si>
    <r>
      <t xml:space="preserve">学院
</t>
    </r>
    <r>
      <rPr>
        <sz val="10"/>
        <rFont val="宋体"/>
        <family val="0"/>
      </rPr>
      <t>（应届毕业生人数）</t>
    </r>
  </si>
  <si>
    <t>专业名称</t>
  </si>
  <si>
    <t>毕业情况</t>
  </si>
  <si>
    <t>学位情况</t>
  </si>
  <si>
    <t>应届</t>
  </si>
  <si>
    <t>往届</t>
  </si>
  <si>
    <t>实际毕业学生总数</t>
  </si>
  <si>
    <t>应届结业情况（不毕业）</t>
  </si>
  <si>
    <t>授予学位门类</t>
  </si>
  <si>
    <t>应届授予人数</t>
  </si>
  <si>
    <t>往届授予人数</t>
  </si>
  <si>
    <t>授予学位总人数</t>
  </si>
  <si>
    <t>应届不授予学位情况</t>
  </si>
  <si>
    <t>应毕业人数</t>
  </si>
  <si>
    <t>实际毕业人数</t>
  </si>
  <si>
    <t>人数</t>
  </si>
  <si>
    <t>学号、姓名</t>
  </si>
  <si>
    <t>学号、姓名及原因</t>
  </si>
  <si>
    <t>**学院（36）</t>
  </si>
  <si>
    <t>法学</t>
  </si>
  <si>
    <t xml:space="preserve">03211201 马  超 </t>
  </si>
  <si>
    <t>03211201 马超 未达到毕业条件</t>
  </si>
  <si>
    <t>院长签字：</t>
  </si>
  <si>
    <t xml:space="preserve">    公  章</t>
  </si>
  <si>
    <t xml:space="preserve">                                                                                                   </t>
  </si>
  <si>
    <t xml:space="preserve">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</si>
</sst>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0.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B23" sqref="B23"/>
    </sheetView>
  </sheetViews>
  <sheetFormatPr defaultColWidth="9.00390625" defaultRowHeight="14.25"/>
  <cols>
    <col min="1" max="1" width="21.25390625" style="0" customWidth="1"/>
    <col min="2" max="2" width="25.50390625" style="0" customWidth="1"/>
    <col min="3" max="3" width="24.50390625" style="0" customWidth="1"/>
    <col min="4" max="4" width="9.75390625" style="0" customWidth="1"/>
  </cols>
  <sheetData>
    <row r="2" ht="14.25">
      <c r="A2" t="s">
        <v>0</v>
      </c>
    </row>
    <row r="3" spans="1:4" ht="39.75" customHeight="1">
      <c r="A3" s="20" t="s">
        <v>1</v>
      </c>
      <c r="B3" s="28" t="s">
        <v>2</v>
      </c>
      <c r="C3" s="28" t="s">
        <v>3</v>
      </c>
      <c r="D3" s="28" t="s">
        <v>4</v>
      </c>
    </row>
    <row r="4" spans="1:4" ht="18" customHeight="1">
      <c r="A4" s="20" t="s">
        <v>5</v>
      </c>
      <c r="B4" s="28">
        <v>1</v>
      </c>
      <c r="C4" s="28">
        <v>1</v>
      </c>
      <c r="D4" s="20"/>
    </row>
    <row r="5" spans="1:4" ht="18" customHeight="1">
      <c r="A5" s="20" t="s">
        <v>6</v>
      </c>
      <c r="B5" s="31">
        <v>7</v>
      </c>
      <c r="C5" s="28">
        <v>11</v>
      </c>
      <c r="D5" s="20"/>
    </row>
    <row r="6" spans="1:4" ht="18" customHeight="1">
      <c r="A6" s="20" t="s">
        <v>7</v>
      </c>
      <c r="B6" s="28">
        <v>2</v>
      </c>
      <c r="C6" s="28">
        <v>5</v>
      </c>
      <c r="D6" s="20"/>
    </row>
    <row r="7" spans="1:4" ht="18" customHeight="1">
      <c r="A7" s="20" t="s">
        <v>8</v>
      </c>
      <c r="B7" s="31">
        <v>5</v>
      </c>
      <c r="C7" s="28">
        <v>0</v>
      </c>
      <c r="D7" s="20"/>
    </row>
    <row r="8" spans="1:4" ht="18" customHeight="1">
      <c r="A8" s="20" t="s">
        <v>9</v>
      </c>
      <c r="B8" s="31">
        <v>2</v>
      </c>
      <c r="C8" s="28">
        <v>2</v>
      </c>
      <c r="D8" s="20"/>
    </row>
    <row r="9" spans="1:4" ht="18" customHeight="1">
      <c r="A9" s="20" t="s">
        <v>10</v>
      </c>
      <c r="B9" s="31">
        <v>1</v>
      </c>
      <c r="C9" s="28">
        <v>1</v>
      </c>
      <c r="D9" s="20"/>
    </row>
    <row r="10" spans="1:4" ht="18" customHeight="1">
      <c r="A10" s="20" t="s">
        <v>11</v>
      </c>
      <c r="B10" s="31">
        <v>3</v>
      </c>
      <c r="C10" s="28">
        <v>8</v>
      </c>
      <c r="D10" s="20"/>
    </row>
    <row r="11" spans="1:4" ht="18" customHeight="1">
      <c r="A11" s="20" t="s">
        <v>12</v>
      </c>
      <c r="B11" s="31">
        <v>5</v>
      </c>
      <c r="C11" s="28">
        <v>0</v>
      </c>
      <c r="D11" s="20"/>
    </row>
    <row r="12" spans="1:4" ht="18" customHeight="1">
      <c r="A12" s="20" t="s">
        <v>13</v>
      </c>
      <c r="B12" s="28">
        <v>4</v>
      </c>
      <c r="C12" s="28">
        <v>8</v>
      </c>
      <c r="D12" s="20"/>
    </row>
    <row r="13" spans="1:4" ht="18" customHeight="1">
      <c r="A13" s="20" t="s">
        <v>14</v>
      </c>
      <c r="B13" s="28">
        <v>7</v>
      </c>
      <c r="C13" s="28">
        <v>5</v>
      </c>
      <c r="D13" s="20"/>
    </row>
    <row r="14" spans="1:4" ht="18" customHeight="1">
      <c r="A14" s="20" t="s">
        <v>15</v>
      </c>
      <c r="B14" s="31">
        <v>3</v>
      </c>
      <c r="C14" s="28">
        <v>1</v>
      </c>
      <c r="D14" s="20"/>
    </row>
    <row r="15" spans="1:4" ht="18" customHeight="1">
      <c r="A15" s="20" t="s">
        <v>16</v>
      </c>
      <c r="B15" s="31">
        <v>19</v>
      </c>
      <c r="C15" s="28">
        <v>2</v>
      </c>
      <c r="D15" s="20"/>
    </row>
    <row r="16" spans="1:4" ht="18" customHeight="1">
      <c r="A16" s="20" t="s">
        <v>17</v>
      </c>
      <c r="B16" s="31">
        <v>3</v>
      </c>
      <c r="C16" s="28">
        <v>3</v>
      </c>
      <c r="D16" s="20"/>
    </row>
    <row r="17" spans="1:4" ht="18" customHeight="1">
      <c r="A17" s="20" t="s">
        <v>18</v>
      </c>
      <c r="B17" s="31">
        <v>2</v>
      </c>
      <c r="C17" s="28">
        <v>0</v>
      </c>
      <c r="D17" s="20"/>
    </row>
    <row r="18" spans="1:4" s="2" customFormat="1" ht="14.25">
      <c r="A18" s="23" t="s">
        <v>19</v>
      </c>
      <c r="B18" s="30">
        <f>SUM(B4:B17)</f>
        <v>64</v>
      </c>
      <c r="C18" s="30">
        <f>SUM(C4:C17)</f>
        <v>47</v>
      </c>
      <c r="D18" s="23">
        <f>SUM(B18:C18)</f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0" sqref="B20"/>
    </sheetView>
  </sheetViews>
  <sheetFormatPr defaultColWidth="9.00390625" defaultRowHeight="14.25"/>
  <cols>
    <col min="1" max="1" width="20.50390625" style="0" customWidth="1"/>
    <col min="2" max="2" width="25.50390625" style="5" customWidth="1"/>
    <col min="3" max="3" width="26.00390625" style="5" customWidth="1"/>
    <col min="4" max="4" width="31.75390625" style="5" customWidth="1"/>
    <col min="5" max="5" width="15.875" style="0" customWidth="1"/>
  </cols>
  <sheetData>
    <row r="1" spans="1:5" ht="27.75" customHeight="1">
      <c r="A1" s="27" t="s">
        <v>20</v>
      </c>
      <c r="B1" s="27"/>
      <c r="C1" s="27"/>
      <c r="D1" s="27"/>
      <c r="E1" s="27"/>
    </row>
    <row r="2" spans="1:5" ht="39.75" customHeight="1">
      <c r="A2" s="20" t="s">
        <v>1</v>
      </c>
      <c r="B2" s="28" t="s">
        <v>2</v>
      </c>
      <c r="C2" s="28" t="s">
        <v>3</v>
      </c>
      <c r="D2" s="28" t="s">
        <v>21</v>
      </c>
      <c r="E2" s="28" t="s">
        <v>4</v>
      </c>
    </row>
    <row r="3" spans="1:5" ht="19.5" customHeight="1">
      <c r="A3" s="20" t="s">
        <v>5</v>
      </c>
      <c r="B3" s="28">
        <f>68+29</f>
        <v>97</v>
      </c>
      <c r="C3" s="28">
        <v>4</v>
      </c>
      <c r="D3" s="28">
        <v>0</v>
      </c>
      <c r="E3" s="20"/>
    </row>
    <row r="4" spans="1:5" ht="19.5" customHeight="1">
      <c r="A4" s="20" t="s">
        <v>6</v>
      </c>
      <c r="B4" s="28">
        <f>60+87+49</f>
        <v>196</v>
      </c>
      <c r="C4" s="28">
        <f>10+5+3</f>
        <v>18</v>
      </c>
      <c r="D4" s="28">
        <v>0</v>
      </c>
      <c r="E4" s="20"/>
    </row>
    <row r="5" spans="1:5" ht="19.5" customHeight="1">
      <c r="A5" s="20" t="s">
        <v>7</v>
      </c>
      <c r="B5" s="28">
        <f>53+30+24</f>
        <v>107</v>
      </c>
      <c r="C5" s="28">
        <v>4</v>
      </c>
      <c r="D5" s="28">
        <v>1</v>
      </c>
      <c r="E5" s="29" t="s">
        <v>22</v>
      </c>
    </row>
    <row r="6" spans="1:5" ht="19.5" customHeight="1">
      <c r="A6" s="20" t="s">
        <v>8</v>
      </c>
      <c r="B6" s="28">
        <f>30+74</f>
        <v>104</v>
      </c>
      <c r="C6" s="28">
        <v>5</v>
      </c>
      <c r="D6" s="28">
        <v>1</v>
      </c>
      <c r="E6" s="20"/>
    </row>
    <row r="7" spans="1:5" ht="19.5" customHeight="1">
      <c r="A7" s="20" t="s">
        <v>23</v>
      </c>
      <c r="B7" s="28">
        <v>38</v>
      </c>
      <c r="C7" s="28">
        <v>0</v>
      </c>
      <c r="D7" s="28">
        <v>0</v>
      </c>
      <c r="E7" s="20"/>
    </row>
    <row r="8" spans="1:5" ht="19.5" customHeight="1">
      <c r="A8" s="20" t="s">
        <v>9</v>
      </c>
      <c r="B8" s="28">
        <v>148</v>
      </c>
      <c r="C8" s="28">
        <v>17</v>
      </c>
      <c r="D8" s="28">
        <v>0</v>
      </c>
      <c r="E8" s="20"/>
    </row>
    <row r="9" spans="1:5" ht="19.5" customHeight="1">
      <c r="A9" s="20" t="s">
        <v>10</v>
      </c>
      <c r="B9" s="28">
        <f>82+37+81+126+107+30+50</f>
        <v>513</v>
      </c>
      <c r="C9" s="28">
        <f>11+7+6+24+18+1</f>
        <v>67</v>
      </c>
      <c r="D9" s="28">
        <v>0</v>
      </c>
      <c r="E9" s="20"/>
    </row>
    <row r="10" spans="1:5" ht="19.5" customHeight="1">
      <c r="A10" s="20" t="s">
        <v>24</v>
      </c>
      <c r="B10" s="28">
        <v>23</v>
      </c>
      <c r="C10" s="28">
        <v>0</v>
      </c>
      <c r="D10" s="28">
        <v>0</v>
      </c>
      <c r="E10" s="20"/>
    </row>
    <row r="11" spans="1:5" ht="19.5" customHeight="1">
      <c r="A11" s="20" t="s">
        <v>11</v>
      </c>
      <c r="B11" s="28">
        <f>183+53</f>
        <v>236</v>
      </c>
      <c r="C11" s="28">
        <f>11+7</f>
        <v>18</v>
      </c>
      <c r="D11" s="28">
        <v>0</v>
      </c>
      <c r="E11" s="20"/>
    </row>
    <row r="12" spans="1:5" ht="19.5" customHeight="1">
      <c r="A12" s="20" t="s">
        <v>12</v>
      </c>
      <c r="B12" s="28">
        <f>87+29+55</f>
        <v>171</v>
      </c>
      <c r="C12" s="28">
        <f>3</f>
        <v>3</v>
      </c>
      <c r="D12" s="28">
        <v>0</v>
      </c>
      <c r="E12" s="20"/>
    </row>
    <row r="13" spans="1:5" ht="19.5" customHeight="1">
      <c r="A13" s="20" t="s">
        <v>13</v>
      </c>
      <c r="B13" s="28">
        <f>89</f>
        <v>89</v>
      </c>
      <c r="C13" s="28">
        <v>4</v>
      </c>
      <c r="D13" s="28">
        <v>0</v>
      </c>
      <c r="E13" s="20"/>
    </row>
    <row r="14" spans="1:5" ht="19.5" customHeight="1">
      <c r="A14" s="20" t="s">
        <v>14</v>
      </c>
      <c r="B14" s="28">
        <f>92+38+50+50</f>
        <v>230</v>
      </c>
      <c r="C14" s="28">
        <f>7+2+10+0</f>
        <v>19</v>
      </c>
      <c r="D14" s="28">
        <v>0</v>
      </c>
      <c r="E14" s="20"/>
    </row>
    <row r="15" spans="1:5" ht="19.5" customHeight="1">
      <c r="A15" s="20" t="s">
        <v>15</v>
      </c>
      <c r="B15" s="28">
        <f>28+89+48</f>
        <v>165</v>
      </c>
      <c r="C15" s="28">
        <v>6</v>
      </c>
      <c r="D15" s="28">
        <v>4</v>
      </c>
      <c r="E15" s="20"/>
    </row>
    <row r="16" spans="1:5" ht="19.5" customHeight="1">
      <c r="A16" s="20" t="s">
        <v>16</v>
      </c>
      <c r="B16" s="28">
        <f>64+137</f>
        <v>201</v>
      </c>
      <c r="C16" s="28">
        <v>8</v>
      </c>
      <c r="D16" s="28">
        <v>3</v>
      </c>
      <c r="E16" s="20"/>
    </row>
    <row r="17" spans="1:5" ht="19.5" customHeight="1">
      <c r="A17" s="20" t="s">
        <v>17</v>
      </c>
      <c r="B17" s="28">
        <f>180+63</f>
        <v>243</v>
      </c>
      <c r="C17" s="28">
        <v>6</v>
      </c>
      <c r="D17" s="28">
        <v>1</v>
      </c>
      <c r="E17" s="20"/>
    </row>
    <row r="18" spans="1:5" ht="19.5" customHeight="1">
      <c r="A18" s="20" t="s">
        <v>18</v>
      </c>
      <c r="B18" s="28">
        <f>32+33+35</f>
        <v>100</v>
      </c>
      <c r="C18" s="28">
        <v>9</v>
      </c>
      <c r="D18" s="28">
        <v>0</v>
      </c>
      <c r="E18" s="20"/>
    </row>
    <row r="19" spans="1:5" s="2" customFormat="1" ht="29.25" customHeight="1">
      <c r="A19" s="23" t="s">
        <v>19</v>
      </c>
      <c r="B19" s="30">
        <f>SUM(B3:B18)</f>
        <v>2661</v>
      </c>
      <c r="C19" s="30">
        <f>SUM(C3:C18)</f>
        <v>188</v>
      </c>
      <c r="D19" s="30">
        <f>SUM(D3:D18)</f>
        <v>10</v>
      </c>
      <c r="E19" s="23">
        <f>SUM(B19:D19)</f>
        <v>2859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7" sqref="B17"/>
    </sheetView>
  </sheetViews>
  <sheetFormatPr defaultColWidth="9.00390625" defaultRowHeight="14.25"/>
  <cols>
    <col min="1" max="1" width="15.875" style="0" customWidth="1"/>
    <col min="2" max="2" width="15.625" style="5" customWidth="1"/>
    <col min="3" max="3" width="15.125" style="5" customWidth="1"/>
    <col min="4" max="4" width="22.875" style="5" customWidth="1"/>
  </cols>
  <sheetData>
    <row r="1" spans="2:4" ht="22.5" customHeight="1">
      <c r="B1" s="5" t="s">
        <v>25</v>
      </c>
      <c r="C1" s="5" t="s">
        <v>26</v>
      </c>
      <c r="D1" s="5" t="s">
        <v>27</v>
      </c>
    </row>
    <row r="2" spans="1:4" ht="21" customHeight="1">
      <c r="A2" s="25" t="s">
        <v>5</v>
      </c>
      <c r="B2" s="5">
        <v>2</v>
      </c>
      <c r="C2" s="5">
        <v>1</v>
      </c>
      <c r="D2" s="5">
        <v>1</v>
      </c>
    </row>
    <row r="3" spans="1:3" ht="21" customHeight="1">
      <c r="A3" s="26" t="s">
        <v>6</v>
      </c>
      <c r="B3" s="5">
        <v>18</v>
      </c>
      <c r="C3" s="5">
        <v>7</v>
      </c>
    </row>
    <row r="4" ht="21" customHeight="1">
      <c r="A4" s="26" t="s">
        <v>7</v>
      </c>
    </row>
    <row r="5" ht="21" customHeight="1">
      <c r="A5" s="26" t="s">
        <v>8</v>
      </c>
    </row>
    <row r="6" ht="21" customHeight="1">
      <c r="A6" s="26" t="s">
        <v>9</v>
      </c>
    </row>
    <row r="7" ht="21" customHeight="1">
      <c r="A7" s="26" t="s">
        <v>10</v>
      </c>
    </row>
    <row r="8" ht="21" customHeight="1">
      <c r="A8" s="26" t="s">
        <v>11</v>
      </c>
    </row>
    <row r="9" ht="21" customHeight="1">
      <c r="A9" s="26" t="s">
        <v>12</v>
      </c>
    </row>
    <row r="10" ht="21" customHeight="1">
      <c r="A10" s="26" t="s">
        <v>13</v>
      </c>
    </row>
    <row r="11" ht="21" customHeight="1">
      <c r="A11" s="26" t="s">
        <v>16</v>
      </c>
    </row>
    <row r="12" ht="21" customHeight="1">
      <c r="A12" s="26" t="s">
        <v>14</v>
      </c>
    </row>
    <row r="13" ht="21" customHeight="1">
      <c r="A13" s="26" t="s">
        <v>15</v>
      </c>
    </row>
    <row r="14" ht="21" customHeight="1">
      <c r="A14" s="26" t="s">
        <v>18</v>
      </c>
    </row>
    <row r="15" ht="21" customHeight="1">
      <c r="A15" s="26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16.50390625" style="3" customWidth="1"/>
    <col min="2" max="2" width="14.125" style="4" customWidth="1"/>
    <col min="3" max="3" width="7.25390625" style="3" customWidth="1"/>
    <col min="4" max="5" width="7.125" style="0" customWidth="1"/>
    <col min="6" max="6" width="8.125" style="0" customWidth="1"/>
    <col min="7" max="7" width="6.00390625" style="0" customWidth="1"/>
    <col min="8" max="8" width="6.50390625" style="0" customWidth="1"/>
    <col min="9" max="9" width="19.00390625" style="0" customWidth="1"/>
    <col min="10" max="10" width="10.25390625" style="0" customWidth="1"/>
    <col min="11" max="11" width="5.375" style="3" customWidth="1"/>
    <col min="12" max="13" width="5.625" style="0" customWidth="1"/>
    <col min="14" max="14" width="4.625" style="5" customWidth="1"/>
    <col min="15" max="15" width="29.00390625" style="4" customWidth="1"/>
    <col min="16" max="16" width="6.375" style="0" customWidth="1"/>
  </cols>
  <sheetData>
    <row r="1" spans="1:16" ht="40.5" customHeight="1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4" customHeight="1">
      <c r="A2" s="8" t="s">
        <v>29</v>
      </c>
      <c r="B2" s="8" t="s">
        <v>30</v>
      </c>
      <c r="C2" s="9" t="s">
        <v>31</v>
      </c>
      <c r="D2" s="9"/>
      <c r="E2" s="9"/>
      <c r="F2" s="9"/>
      <c r="G2" s="9"/>
      <c r="H2" s="9"/>
      <c r="I2" s="9"/>
      <c r="J2" s="9" t="s">
        <v>32</v>
      </c>
      <c r="K2" s="9"/>
      <c r="L2" s="9"/>
      <c r="M2" s="9"/>
      <c r="N2" s="9"/>
      <c r="O2" s="9"/>
      <c r="P2" s="9" t="s">
        <v>4</v>
      </c>
    </row>
    <row r="3" spans="1:16" s="1" customFormat="1" ht="24" customHeight="1">
      <c r="A3" s="8"/>
      <c r="B3" s="8"/>
      <c r="C3" s="9" t="s">
        <v>33</v>
      </c>
      <c r="D3" s="9"/>
      <c r="E3" s="8" t="s">
        <v>34</v>
      </c>
      <c r="F3" s="8"/>
      <c r="G3" s="8" t="s">
        <v>35</v>
      </c>
      <c r="H3" s="9" t="s">
        <v>36</v>
      </c>
      <c r="I3" s="9"/>
      <c r="J3" s="16" t="s">
        <v>37</v>
      </c>
      <c r="K3" s="8" t="s">
        <v>38</v>
      </c>
      <c r="L3" s="8" t="s">
        <v>39</v>
      </c>
      <c r="M3" s="8" t="s">
        <v>40</v>
      </c>
      <c r="N3" s="9" t="s">
        <v>41</v>
      </c>
      <c r="O3" s="9"/>
      <c r="P3" s="9"/>
    </row>
    <row r="4" spans="1:16" s="1" customFormat="1" ht="44.25" customHeight="1">
      <c r="A4" s="8"/>
      <c r="B4" s="8"/>
      <c r="C4" s="8" t="s">
        <v>42</v>
      </c>
      <c r="D4" s="8" t="s">
        <v>43</v>
      </c>
      <c r="E4" s="8" t="s">
        <v>42</v>
      </c>
      <c r="F4" s="8" t="s">
        <v>43</v>
      </c>
      <c r="G4" s="8"/>
      <c r="H4" s="9" t="s">
        <v>44</v>
      </c>
      <c r="I4" s="9" t="s">
        <v>45</v>
      </c>
      <c r="J4" s="16"/>
      <c r="K4" s="8"/>
      <c r="L4" s="8"/>
      <c r="M4" s="8"/>
      <c r="N4" s="8" t="s">
        <v>44</v>
      </c>
      <c r="O4" s="8" t="s">
        <v>46</v>
      </c>
      <c r="P4" s="9"/>
    </row>
    <row r="5" spans="1:16" ht="48.75" customHeight="1">
      <c r="A5" s="10" t="s">
        <v>47</v>
      </c>
      <c r="B5" s="10" t="s">
        <v>48</v>
      </c>
      <c r="C5" s="11">
        <v>36</v>
      </c>
      <c r="D5" s="12">
        <v>35</v>
      </c>
      <c r="E5" s="12">
        <v>6</v>
      </c>
      <c r="F5" s="12">
        <v>3</v>
      </c>
      <c r="G5" s="12">
        <f>D5+F5</f>
        <v>38</v>
      </c>
      <c r="H5" s="11">
        <v>1</v>
      </c>
      <c r="I5" s="17" t="s">
        <v>49</v>
      </c>
      <c r="J5" s="18" t="s">
        <v>48</v>
      </c>
      <c r="K5" s="18">
        <v>31</v>
      </c>
      <c r="L5" s="12">
        <v>3</v>
      </c>
      <c r="M5" s="12">
        <f>K5+L5</f>
        <v>34</v>
      </c>
      <c r="N5" s="11">
        <v>5</v>
      </c>
      <c r="O5" s="19" t="s">
        <v>50</v>
      </c>
      <c r="P5" s="20"/>
    </row>
    <row r="6" spans="1:16" s="2" customFormat="1" ht="34.5" customHeight="1">
      <c r="A6" s="13" t="s">
        <v>19</v>
      </c>
      <c r="B6" s="13"/>
      <c r="C6" s="14"/>
      <c r="D6" s="15"/>
      <c r="E6" s="15"/>
      <c r="F6" s="15"/>
      <c r="G6" s="15"/>
      <c r="H6" s="14">
        <f>SUM(H5:H5)</f>
        <v>1</v>
      </c>
      <c r="I6" s="21"/>
      <c r="J6" s="21"/>
      <c r="K6" s="22"/>
      <c r="L6" s="15"/>
      <c r="M6" s="15"/>
      <c r="N6" s="14">
        <f>SUM(N5:N5)</f>
        <v>5</v>
      </c>
      <c r="O6" s="21"/>
      <c r="P6" s="23"/>
    </row>
    <row r="14" spans="1:13" ht="14.25">
      <c r="A14" s="3" t="s">
        <v>51</v>
      </c>
      <c r="M14" t="s">
        <v>52</v>
      </c>
    </row>
    <row r="15" spans="1:15" ht="14.25">
      <c r="A15"/>
      <c r="B15"/>
      <c r="C15"/>
      <c r="K15"/>
      <c r="N15"/>
      <c r="O15" t="s">
        <v>53</v>
      </c>
    </row>
    <row r="16" spans="1:15" ht="14.25">
      <c r="A16"/>
      <c r="B16"/>
      <c r="C16"/>
      <c r="K16"/>
      <c r="M16" s="24" t="s">
        <v>54</v>
      </c>
      <c r="N16" s="24"/>
      <c r="O16" s="24"/>
    </row>
    <row r="17" spans="1:15" ht="14.25">
      <c r="A17"/>
      <c r="B17"/>
      <c r="C17"/>
      <c r="K17"/>
      <c r="N17"/>
      <c r="O17"/>
    </row>
  </sheetData>
  <sheetProtection/>
  <mergeCells count="17">
    <mergeCell ref="A1:P1"/>
    <mergeCell ref="C2:I2"/>
    <mergeCell ref="J2:O2"/>
    <mergeCell ref="C3:D3"/>
    <mergeCell ref="E3:F3"/>
    <mergeCell ref="H3:I3"/>
    <mergeCell ref="N3:O3"/>
    <mergeCell ref="A6:B6"/>
    <mergeCell ref="M16:O16"/>
    <mergeCell ref="A2:A4"/>
    <mergeCell ref="B2:B4"/>
    <mergeCell ref="G3:G4"/>
    <mergeCell ref="J3:J4"/>
    <mergeCell ref="K3:K4"/>
    <mergeCell ref="L3:L4"/>
    <mergeCell ref="M3:M4"/>
    <mergeCell ref="P2:P4"/>
  </mergeCells>
  <printOptions horizontalCentered="1"/>
  <pageMargins left="0.2362204724409449" right="0.1968503937007874" top="0.9842519685039371" bottom="0.5118110236220472" header="0.7086614173228347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wangye</dc:creator>
  <cp:keywords/>
  <dc:description/>
  <cp:lastModifiedBy>小情绪</cp:lastModifiedBy>
  <cp:lastPrinted>2018-05-20T07:25:13Z</cp:lastPrinted>
  <dcterms:created xsi:type="dcterms:W3CDTF">2006-06-16T01:11:56Z</dcterms:created>
  <dcterms:modified xsi:type="dcterms:W3CDTF">2022-05-06T09:11:42Z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730C0F0BF4C44949A9BFF9D841F8708C</vt:lpwstr>
  </property>
</Properties>
</file>